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816"/>
  <workbookPr date1904="1" showInkAnnotation="0" autoCompressPictures="0"/>
  <bookViews>
    <workbookView xWindow="5260" yWindow="0" windowWidth="14580" windowHeight="15960" tabRatio="500"/>
  </bookViews>
  <sheets>
    <sheet name="12-13 Budget and Acutal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C18" i="1"/>
  <c r="C24" i="1"/>
  <c r="C34" i="1"/>
  <c r="C35" i="1"/>
  <c r="C45" i="1"/>
  <c r="C52" i="1"/>
  <c r="C63" i="1"/>
  <c r="C66" i="1"/>
  <c r="C77" i="1"/>
  <c r="C78" i="1"/>
  <c r="C81" i="1"/>
  <c r="B42" i="1"/>
  <c r="B7" i="1"/>
  <c r="B12" i="1"/>
  <c r="B18" i="1"/>
  <c r="B24" i="1"/>
  <c r="B35" i="1"/>
  <c r="B45" i="1"/>
  <c r="B52" i="1"/>
  <c r="B66" i="1"/>
  <c r="B77" i="1"/>
  <c r="B78" i="1"/>
  <c r="B81" i="1"/>
</calcChain>
</file>

<file path=xl/sharedStrings.xml><?xml version="1.0" encoding="utf-8"?>
<sst xmlns="http://schemas.openxmlformats.org/spreadsheetml/2006/main" count="79" uniqueCount="77">
  <si>
    <t xml:space="preserve">   Total Personnel Expense</t>
  </si>
  <si>
    <t>Costs assumed from Orinda Union School District</t>
  </si>
  <si>
    <r>
      <t xml:space="preserve">             </t>
    </r>
    <r>
      <rPr>
        <sz val="10"/>
        <rFont val="Arial"/>
      </rPr>
      <t>Wagner Ranch Copier costs</t>
    </r>
  </si>
  <si>
    <t xml:space="preserve">             W R Support for Preservation of Class Size</t>
  </si>
  <si>
    <t xml:space="preserve">             Workers' Compensation Insurance</t>
  </si>
  <si>
    <t xml:space="preserve">             ADP Payroll Fees</t>
  </si>
  <si>
    <t xml:space="preserve">             Discontinued Office Supply Fund</t>
  </si>
  <si>
    <t xml:space="preserve">    Total Costs assumed from OUSD</t>
  </si>
  <si>
    <t>Other Expenses</t>
  </si>
  <si>
    <t xml:space="preserve">      Recess/PE Supplies</t>
  </si>
  <si>
    <t xml:space="preserve">      Contingency Fund</t>
  </si>
  <si>
    <t xml:space="preserve">      Cultural Events/Assemblies (K - 5th Grade)</t>
  </si>
  <si>
    <t xml:space="preserve">      School Strategic Funds</t>
    <phoneticPr fontId="1" type="noConversion"/>
  </si>
  <si>
    <t xml:space="preserve">       Family Nights </t>
    <phoneticPr fontId="1" type="noConversion"/>
  </si>
  <si>
    <t xml:space="preserve">Wagner Ranch Parents' Club </t>
    <phoneticPr fontId="1" type="noConversion"/>
  </si>
  <si>
    <t xml:space="preserve">               Garden Supplies</t>
  </si>
  <si>
    <t xml:space="preserve">      Jump Start Expense</t>
  </si>
  <si>
    <t xml:space="preserve">      Kindergarten Orientation</t>
  </si>
  <si>
    <t xml:space="preserve">      President's Fund</t>
  </si>
  <si>
    <t xml:space="preserve">      Principal's Fund</t>
  </si>
  <si>
    <t xml:space="preserve">      Teacher Appreciation</t>
  </si>
  <si>
    <t xml:space="preserve">      Teacher Stipend</t>
  </si>
  <si>
    <t xml:space="preserve">   Total Other Expenses</t>
  </si>
  <si>
    <t>Administrative/Overhead Expense</t>
  </si>
  <si>
    <t xml:space="preserve">      Accounting</t>
  </si>
  <si>
    <t xml:space="preserve">      Credit Card Fees</t>
  </si>
  <si>
    <t xml:space="preserve">      Directory Expense</t>
  </si>
  <si>
    <t xml:space="preserve">      Insurance D&amp;O</t>
  </si>
  <si>
    <t xml:space="preserve">      Insurance General Liability</t>
  </si>
  <si>
    <t xml:space="preserve">      Postage</t>
  </si>
  <si>
    <t xml:space="preserve">      Supplies</t>
  </si>
  <si>
    <t xml:space="preserve">      State Filing Fee</t>
  </si>
  <si>
    <t>Total Administrative/Overhead Expense</t>
  </si>
  <si>
    <t>Net Income</t>
  </si>
  <si>
    <t>Budget 11/12</t>
  </si>
  <si>
    <t xml:space="preserve"> </t>
  </si>
  <si>
    <t>Income</t>
  </si>
  <si>
    <t>Fundraising</t>
  </si>
  <si>
    <t xml:space="preserve">      E-Scrip</t>
  </si>
  <si>
    <t xml:space="preserve">      PACE</t>
  </si>
  <si>
    <t xml:space="preserve">      WR Auction</t>
    <phoneticPr fontId="1" type="noConversion"/>
  </si>
  <si>
    <t xml:space="preserve">      Roundup</t>
  </si>
  <si>
    <t>Total Expense</t>
    <phoneticPr fontId="1" type="noConversion"/>
  </si>
  <si>
    <t xml:space="preserve">      Wagner Gear</t>
  </si>
  <si>
    <t xml:space="preserve">   Total Fundraising</t>
  </si>
  <si>
    <t>Income from Operations</t>
  </si>
  <si>
    <t xml:space="preserve">      BASC</t>
  </si>
  <si>
    <t xml:space="preserve">      Enrichment</t>
  </si>
  <si>
    <t xml:space="preserve">      Hot Lunch</t>
  </si>
  <si>
    <t xml:space="preserve">   Total Income from Operations</t>
  </si>
  <si>
    <t xml:space="preserve">   Other Income</t>
  </si>
  <si>
    <t xml:space="preserve">      Interest Income</t>
  </si>
  <si>
    <t xml:space="preserve">      Membership Dues</t>
  </si>
  <si>
    <t xml:space="preserve">      Wagner Directory Advertising, Inc.</t>
  </si>
  <si>
    <t xml:space="preserve">   Total Other Income</t>
  </si>
  <si>
    <t xml:space="preserve">   Self Supporting/Annual Fees</t>
  </si>
  <si>
    <t xml:space="preserve">      Class Party</t>
  </si>
  <si>
    <t xml:space="preserve">      Directory</t>
  </si>
  <si>
    <t xml:space="preserve">      Earthquake</t>
  </si>
  <si>
    <t xml:space="preserve">      School Play</t>
  </si>
  <si>
    <t xml:space="preserve">      School Supplies</t>
  </si>
  <si>
    <t xml:space="preserve">      Technology Fee</t>
  </si>
  <si>
    <t xml:space="preserve">      Yearbook</t>
  </si>
  <si>
    <t xml:space="preserve">   Total Self Supporting/Annual Fees</t>
  </si>
  <si>
    <t>Total Income</t>
  </si>
  <si>
    <t>Expenses</t>
  </si>
  <si>
    <t>Personnel Expense</t>
  </si>
  <si>
    <t xml:space="preserve">      Certified Salaries</t>
  </si>
  <si>
    <t xml:space="preserve">      Classified Salaries</t>
  </si>
  <si>
    <t xml:space="preserve">      Indirect Cost-5%</t>
  </si>
  <si>
    <t>Budget 12/13</t>
  </si>
  <si>
    <t xml:space="preserve">      Bookkeeper</t>
  </si>
  <si>
    <t>Actual 12/13</t>
  </si>
  <si>
    <t xml:space="preserve">      Other </t>
  </si>
  <si>
    <t>Bad Debt</t>
  </si>
  <si>
    <t>Reserve Spending</t>
  </si>
  <si>
    <t>2012/2013 Budget vs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</si>
</sst>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Verdana"/>
    </font>
    <font>
      <sz val="8"/>
      <name val="Verdana"/>
    </font>
    <font>
      <b/>
      <sz val="10"/>
      <name val="Arial"/>
      <family val="2"/>
    </font>
    <font>
      <sz val="10"/>
      <name val="Arial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37" fontId="3" fillId="0" borderId="0" xfId="0" applyNumberFormat="1" applyFont="1"/>
    <xf numFmtId="37" fontId="2" fillId="0" borderId="0" xfId="0" applyNumberFormat="1" applyFont="1"/>
    <xf numFmtId="0" fontId="2" fillId="0" borderId="2" xfId="0" applyFont="1" applyBorder="1" applyAlignment="1">
      <alignment horizontal="left"/>
    </xf>
    <xf numFmtId="37" fontId="2" fillId="0" borderId="2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left" indent="2"/>
    </xf>
    <xf numFmtId="4" fontId="3" fillId="0" borderId="0" xfId="0" applyNumberFormat="1" applyFont="1" applyAlignment="1">
      <alignment horizontal="left" indent="4"/>
    </xf>
    <xf numFmtId="4" fontId="2" fillId="0" borderId="0" xfId="0" applyNumberFormat="1" applyFont="1" applyAlignment="1">
      <alignment horizontal="right"/>
    </xf>
    <xf numFmtId="37" fontId="2" fillId="0" borderId="1" xfId="0" applyNumberFormat="1" applyFont="1" applyBorder="1"/>
    <xf numFmtId="4" fontId="3" fillId="0" borderId="0" xfId="0" applyNumberFormat="1" applyFont="1" applyAlignment="1">
      <alignment horizontal="left" indent="2"/>
    </xf>
    <xf numFmtId="37" fontId="3" fillId="0" borderId="0" xfId="0" applyNumberFormat="1" applyFont="1" applyAlignment="1">
      <alignment horizontal="right"/>
    </xf>
    <xf numFmtId="37" fontId="2" fillId="0" borderId="5" xfId="0" applyNumberFormat="1" applyFont="1" applyBorder="1"/>
    <xf numFmtId="4" fontId="2" fillId="0" borderId="3" xfId="0" applyNumberFormat="1" applyFont="1" applyBorder="1" applyAlignment="1">
      <alignment horizontal="left"/>
    </xf>
    <xf numFmtId="37" fontId="2" fillId="0" borderId="4" xfId="0" applyNumberFormat="1" applyFont="1" applyBorder="1"/>
    <xf numFmtId="4" fontId="2" fillId="0" borderId="0" xfId="0" applyNumberFormat="1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4" fontId="2" fillId="0" borderId="2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right" wrapText="1"/>
    </xf>
    <xf numFmtId="4" fontId="3" fillId="0" borderId="0" xfId="0" applyNumberFormat="1" applyFont="1"/>
    <xf numFmtId="0" fontId="2" fillId="0" borderId="0" xfId="0" applyFont="1" applyAlignment="1">
      <alignment horizontal="left"/>
    </xf>
    <xf numFmtId="3" fontId="2" fillId="0" borderId="5" xfId="0" applyNumberFormat="1" applyFont="1" applyBorder="1"/>
    <xf numFmtId="37" fontId="2" fillId="0" borderId="0" xfId="0" applyNumberFormat="1" applyFont="1" applyBorder="1"/>
    <xf numFmtId="3" fontId="2" fillId="0" borderId="0" xfId="0" applyNumberFormat="1" applyFont="1" applyBorder="1" applyAlignment="1">
      <alignment horizontal="center" wrapText="1"/>
    </xf>
    <xf numFmtId="3" fontId="2" fillId="0" borderId="0" xfId="0" applyNumberFormat="1" applyFont="1" applyBorder="1"/>
    <xf numFmtId="10" fontId="0" fillId="0" borderId="0" xfId="0" applyNumberFormat="1" applyBorder="1"/>
    <xf numFmtId="10" fontId="2" fillId="0" borderId="1" xfId="0" applyNumberFormat="1" applyFont="1" applyBorder="1"/>
    <xf numFmtId="9" fontId="3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82"/>
  <sheetViews>
    <sheetView tabSelected="1" view="pageLayout" topLeftCell="B1" zoomScale="150" workbookViewId="0">
      <selection activeCell="D6" sqref="D6"/>
    </sheetView>
  </sheetViews>
  <sheetFormatPr baseColWidth="10" defaultRowHeight="13" x14ac:dyDescent="0"/>
  <cols>
    <col min="1" max="1" width="36.28515625" customWidth="1"/>
  </cols>
  <sheetData>
    <row r="1" spans="1:5">
      <c r="A1" s="1" t="s">
        <v>14</v>
      </c>
      <c r="B1" s="2"/>
      <c r="C1" s="2"/>
      <c r="D1" s="2"/>
    </row>
    <row r="2" spans="1:5">
      <c r="A2" s="1" t="s">
        <v>76</v>
      </c>
      <c r="B2" s="2"/>
      <c r="C2" s="2"/>
      <c r="D2" s="2"/>
    </row>
    <row r="3" spans="1:5">
      <c r="A3" s="1"/>
      <c r="B3" s="3"/>
      <c r="C3" s="3" t="s">
        <v>35</v>
      </c>
      <c r="D3" s="3"/>
    </row>
    <row r="4" spans="1:5">
      <c r="A4" s="4" t="s">
        <v>36</v>
      </c>
      <c r="B4" s="20" t="s">
        <v>70</v>
      </c>
      <c r="C4" s="5" t="s">
        <v>72</v>
      </c>
      <c r="D4" s="5"/>
    </row>
    <row r="5" spans="1:5">
      <c r="A5" s="6" t="s">
        <v>37</v>
      </c>
      <c r="B5" s="2"/>
      <c r="C5" s="2"/>
      <c r="D5" s="2"/>
    </row>
    <row r="6" spans="1:5">
      <c r="A6" s="7" t="s">
        <v>38</v>
      </c>
      <c r="B6" s="2">
        <v>8500</v>
      </c>
      <c r="C6" s="2">
        <v>9386.86</v>
      </c>
      <c r="D6" s="2"/>
    </row>
    <row r="7" spans="1:5">
      <c r="A7" s="7" t="s">
        <v>39</v>
      </c>
      <c r="B7" s="2">
        <f>166095-95</f>
        <v>166000</v>
      </c>
      <c r="C7" s="2">
        <v>194066.33</v>
      </c>
      <c r="D7" s="2"/>
    </row>
    <row r="8" spans="1:5">
      <c r="A8" s="7" t="s">
        <v>40</v>
      </c>
      <c r="B8" s="2">
        <v>70000</v>
      </c>
      <c r="C8" s="2">
        <v>61912.41</v>
      </c>
      <c r="D8" s="2"/>
    </row>
    <row r="9" spans="1:5">
      <c r="A9" s="7" t="s">
        <v>41</v>
      </c>
      <c r="B9" s="2">
        <v>5000</v>
      </c>
      <c r="C9" s="2">
        <v>4582.38</v>
      </c>
      <c r="D9" s="2"/>
    </row>
    <row r="10" spans="1:5">
      <c r="A10" s="7" t="s">
        <v>43</v>
      </c>
      <c r="B10" s="2">
        <v>800</v>
      </c>
      <c r="C10" s="2">
        <v>338</v>
      </c>
      <c r="D10" s="2"/>
    </row>
    <row r="11" spans="1:5">
      <c r="A11" s="7" t="s">
        <v>73</v>
      </c>
      <c r="B11" s="2"/>
      <c r="C11" s="2">
        <v>385</v>
      </c>
      <c r="D11" s="2"/>
    </row>
    <row r="12" spans="1:5">
      <c r="A12" s="8" t="s">
        <v>44</v>
      </c>
      <c r="B12" s="9">
        <f>SUM(B6:B10)</f>
        <v>250300</v>
      </c>
      <c r="C12" s="9">
        <f>SUM(C6:C11)</f>
        <v>270670.98</v>
      </c>
      <c r="D12" s="32"/>
      <c r="E12" s="31"/>
    </row>
    <row r="13" spans="1:5">
      <c r="A13" s="10"/>
      <c r="B13" s="2"/>
      <c r="C13" s="2"/>
      <c r="D13" s="33"/>
    </row>
    <row r="14" spans="1:5">
      <c r="A14" s="6" t="s">
        <v>45</v>
      </c>
      <c r="B14" s="2"/>
      <c r="C14" s="2"/>
      <c r="D14" s="2"/>
    </row>
    <row r="15" spans="1:5">
      <c r="A15" s="7" t="s">
        <v>46</v>
      </c>
      <c r="B15" s="2">
        <v>70000</v>
      </c>
      <c r="C15" s="2">
        <v>75000</v>
      </c>
      <c r="D15" s="2"/>
    </row>
    <row r="16" spans="1:5">
      <c r="A16" s="7" t="s">
        <v>47</v>
      </c>
      <c r="B16" s="11">
        <v>15000</v>
      </c>
      <c r="C16" s="11">
        <v>10076.65</v>
      </c>
      <c r="D16" s="11"/>
    </row>
    <row r="17" spans="1:4">
      <c r="A17" s="7" t="s">
        <v>48</v>
      </c>
      <c r="B17" s="2">
        <v>18000</v>
      </c>
      <c r="C17" s="2">
        <v>18341.849999999999</v>
      </c>
      <c r="D17" s="2"/>
    </row>
    <row r="18" spans="1:4">
      <c r="A18" s="8" t="s">
        <v>49</v>
      </c>
      <c r="B18" s="9">
        <f>SUM(B15:B17)</f>
        <v>103000</v>
      </c>
      <c r="C18" s="9">
        <f>SUM(C15:C17)</f>
        <v>103418.5</v>
      </c>
      <c r="D18" s="32"/>
    </row>
    <row r="19" spans="1:4">
      <c r="A19" s="10"/>
      <c r="B19" s="2"/>
      <c r="C19" s="2"/>
      <c r="D19" s="2"/>
    </row>
    <row r="20" spans="1:4">
      <c r="A20" s="6" t="s">
        <v>50</v>
      </c>
      <c r="B20" s="2"/>
      <c r="C20" s="2"/>
      <c r="D20" s="2"/>
    </row>
    <row r="21" spans="1:4">
      <c r="A21" s="7" t="s">
        <v>51</v>
      </c>
      <c r="B21" s="2">
        <v>800</v>
      </c>
      <c r="C21" s="2">
        <v>660.09</v>
      </c>
      <c r="D21" s="2"/>
    </row>
    <row r="22" spans="1:4">
      <c r="A22" s="7" t="s">
        <v>52</v>
      </c>
      <c r="B22" s="2">
        <v>6000</v>
      </c>
      <c r="C22" s="2">
        <v>6525</v>
      </c>
      <c r="D22" s="2"/>
    </row>
    <row r="23" spans="1:4">
      <c r="A23" s="7" t="s">
        <v>53</v>
      </c>
      <c r="B23" s="2">
        <v>1000</v>
      </c>
      <c r="C23" s="2">
        <v>1287</v>
      </c>
      <c r="D23" s="2"/>
    </row>
    <row r="24" spans="1:4">
      <c r="A24" s="8" t="s">
        <v>54</v>
      </c>
      <c r="B24" s="9">
        <f>SUM(B21:B23)</f>
        <v>7800</v>
      </c>
      <c r="C24" s="9">
        <f>SUM(C21:C23)</f>
        <v>8472.09</v>
      </c>
      <c r="D24" s="32"/>
    </row>
    <row r="25" spans="1:4">
      <c r="A25" s="10"/>
      <c r="B25" s="2"/>
      <c r="C25" s="2"/>
      <c r="D25" s="2"/>
    </row>
    <row r="26" spans="1:4">
      <c r="A26" s="10" t="s">
        <v>55</v>
      </c>
      <c r="B26" s="2"/>
      <c r="C26" s="2"/>
      <c r="D26" s="2"/>
    </row>
    <row r="27" spans="1:4">
      <c r="A27" s="7" t="s">
        <v>56</v>
      </c>
      <c r="B27" s="2">
        <v>0</v>
      </c>
      <c r="C27" s="2">
        <v>1356.9</v>
      </c>
      <c r="D27" s="2"/>
    </row>
    <row r="28" spans="1:4">
      <c r="A28" s="7" t="s">
        <v>57</v>
      </c>
      <c r="B28" s="2">
        <v>0</v>
      </c>
      <c r="C28" s="2">
        <v>85</v>
      </c>
      <c r="D28" s="2"/>
    </row>
    <row r="29" spans="1:4">
      <c r="A29" s="7" t="s">
        <v>58</v>
      </c>
      <c r="B29" s="2">
        <v>0</v>
      </c>
      <c r="C29" s="2">
        <v>0</v>
      </c>
      <c r="D29" s="2"/>
    </row>
    <row r="30" spans="1:4">
      <c r="A30" s="7" t="s">
        <v>59</v>
      </c>
      <c r="B30" s="2">
        <v>0</v>
      </c>
      <c r="C30" s="2">
        <v>3446.02</v>
      </c>
      <c r="D30" s="2"/>
    </row>
    <row r="31" spans="1:4">
      <c r="A31" s="7" t="s">
        <v>60</v>
      </c>
      <c r="B31" s="2">
        <v>0</v>
      </c>
      <c r="C31" s="2">
        <v>0</v>
      </c>
      <c r="D31" s="2"/>
    </row>
    <row r="32" spans="1:4">
      <c r="A32" s="7" t="s">
        <v>61</v>
      </c>
      <c r="B32" s="2">
        <v>0</v>
      </c>
      <c r="C32" s="2">
        <v>0</v>
      </c>
      <c r="D32" s="2"/>
    </row>
    <row r="33" spans="1:4">
      <c r="A33" s="7" t="s">
        <v>62</v>
      </c>
      <c r="B33" s="2">
        <v>0</v>
      </c>
      <c r="C33" s="2">
        <v>662.53</v>
      </c>
      <c r="D33" s="2"/>
    </row>
    <row r="34" spans="1:4" ht="14" thickBot="1">
      <c r="A34" s="8" t="s">
        <v>63</v>
      </c>
      <c r="B34" s="12">
        <v>0</v>
      </c>
      <c r="C34" s="12">
        <f>SUM(C27:C33)</f>
        <v>5550.45</v>
      </c>
      <c r="D34" s="28"/>
    </row>
    <row r="35" spans="1:4" ht="14" thickTop="1">
      <c r="A35" s="13" t="s">
        <v>64</v>
      </c>
      <c r="B35" s="14">
        <f>B12+B18+B24+B34</f>
        <v>361100</v>
      </c>
      <c r="C35" s="14">
        <f>C12+C18+C24+C34</f>
        <v>388112.02</v>
      </c>
      <c r="D35" s="32"/>
    </row>
    <row r="36" spans="1:4">
      <c r="A36" s="15"/>
      <c r="B36" s="2"/>
      <c r="C36" s="2"/>
      <c r="D36" s="2"/>
    </row>
    <row r="37" spans="1:4">
      <c r="A37" s="16"/>
      <c r="B37" s="16"/>
      <c r="C37" s="16"/>
      <c r="D37" s="16"/>
    </row>
    <row r="38" spans="1:4">
      <c r="A38" s="1"/>
      <c r="B38" s="17"/>
      <c r="C38" s="17"/>
      <c r="D38" s="17"/>
    </row>
    <row r="39" spans="1:4">
      <c r="A39" s="1"/>
      <c r="B39" s="18"/>
      <c r="C39" s="18" t="s">
        <v>35</v>
      </c>
      <c r="D39" s="18"/>
    </row>
    <row r="40" spans="1:4">
      <c r="A40" s="19" t="s">
        <v>65</v>
      </c>
      <c r="B40" s="20" t="s">
        <v>70</v>
      </c>
      <c r="C40" s="20" t="s">
        <v>34</v>
      </c>
      <c r="D40" s="29"/>
    </row>
    <row r="41" spans="1:4">
      <c r="A41" s="15" t="s">
        <v>66</v>
      </c>
      <c r="B41" s="2"/>
      <c r="C41" s="2"/>
      <c r="D41" s="2"/>
    </row>
    <row r="42" spans="1:4">
      <c r="A42" s="10" t="s">
        <v>67</v>
      </c>
      <c r="B42" s="2">
        <f>68238-95</f>
        <v>68143</v>
      </c>
      <c r="C42" s="2">
        <v>72257.009999999995</v>
      </c>
      <c r="D42" s="2"/>
    </row>
    <row r="43" spans="1:4">
      <c r="A43" s="10" t="s">
        <v>68</v>
      </c>
      <c r="B43" s="2">
        <v>140000</v>
      </c>
      <c r="C43" s="2">
        <v>164060.99</v>
      </c>
      <c r="D43" s="2"/>
    </row>
    <row r="44" spans="1:4">
      <c r="A44" s="10" t="s">
        <v>69</v>
      </c>
      <c r="B44" s="2">
        <v>10412</v>
      </c>
      <c r="C44" s="2">
        <v>14040.05</v>
      </c>
      <c r="D44" s="2"/>
    </row>
    <row r="45" spans="1:4">
      <c r="A45" s="8" t="s">
        <v>0</v>
      </c>
      <c r="B45" s="9">
        <f>SUM(B42:B44)</f>
        <v>218555</v>
      </c>
      <c r="C45" s="9">
        <f>SUM(C42:C44)</f>
        <v>250358.05</v>
      </c>
      <c r="D45" s="32"/>
    </row>
    <row r="46" spans="1:4">
      <c r="A46" s="15" t="s">
        <v>1</v>
      </c>
      <c r="B46" s="21"/>
      <c r="C46" s="21"/>
      <c r="D46" s="21"/>
    </row>
    <row r="47" spans="1:4">
      <c r="A47" s="15" t="s">
        <v>2</v>
      </c>
      <c r="B47" s="22">
        <v>12000</v>
      </c>
      <c r="C47" s="22">
        <v>10170.68</v>
      </c>
      <c r="D47" s="22"/>
    </row>
    <row r="48" spans="1:4">
      <c r="A48" s="23" t="s">
        <v>3</v>
      </c>
      <c r="B48" s="22">
        <v>73860</v>
      </c>
      <c r="C48" s="22">
        <v>76747.98</v>
      </c>
      <c r="D48" s="22"/>
    </row>
    <row r="49" spans="1:4">
      <c r="A49" s="23" t="s">
        <v>4</v>
      </c>
      <c r="B49" s="22">
        <v>1050</v>
      </c>
      <c r="C49" s="22"/>
      <c r="D49" s="22"/>
    </row>
    <row r="50" spans="1:4">
      <c r="A50" s="23" t="s">
        <v>5</v>
      </c>
      <c r="B50" s="22">
        <v>1400</v>
      </c>
      <c r="C50" s="22"/>
      <c r="D50" s="22"/>
    </row>
    <row r="51" spans="1:4">
      <c r="A51" s="23" t="s">
        <v>6</v>
      </c>
      <c r="B51" s="22">
        <v>5000</v>
      </c>
      <c r="C51" s="22">
        <v>5027.0200000000004</v>
      </c>
      <c r="D51" s="22"/>
    </row>
    <row r="52" spans="1:4">
      <c r="A52" s="8" t="s">
        <v>7</v>
      </c>
      <c r="B52" s="24">
        <f>SUM(B47:B51)</f>
        <v>93310</v>
      </c>
      <c r="C52" s="24">
        <f>SUM(C47:C51)</f>
        <v>91945.680000000008</v>
      </c>
      <c r="D52" s="32"/>
    </row>
    <row r="53" spans="1:4">
      <c r="A53" s="15" t="s">
        <v>8</v>
      </c>
      <c r="B53" s="2"/>
      <c r="C53" s="2"/>
      <c r="D53" s="2"/>
    </row>
    <row r="54" spans="1:4">
      <c r="A54" s="10" t="s">
        <v>9</v>
      </c>
      <c r="B54" s="2">
        <v>0</v>
      </c>
      <c r="C54" s="2">
        <v>296.27</v>
      </c>
      <c r="D54" s="2"/>
    </row>
    <row r="55" spans="1:4">
      <c r="A55" s="10" t="s">
        <v>10</v>
      </c>
      <c r="B55" s="2">
        <v>500</v>
      </c>
      <c r="C55" s="2"/>
      <c r="D55" s="2"/>
    </row>
    <row r="56" spans="1:4">
      <c r="A56" s="10" t="s">
        <v>11</v>
      </c>
      <c r="B56" s="2">
        <v>1000</v>
      </c>
      <c r="C56" s="2">
        <v>276.27</v>
      </c>
      <c r="D56" s="2"/>
    </row>
    <row r="57" spans="1:4">
      <c r="A57" s="10" t="s">
        <v>13</v>
      </c>
      <c r="B57" s="2">
        <v>2000</v>
      </c>
      <c r="C57" s="2">
        <v>-112.71</v>
      </c>
      <c r="D57" s="2"/>
    </row>
    <row r="58" spans="1:4">
      <c r="A58" s="25" t="s">
        <v>15</v>
      </c>
      <c r="B58" s="2">
        <v>1000</v>
      </c>
      <c r="C58" s="2">
        <v>1022.22</v>
      </c>
      <c r="D58" s="2"/>
    </row>
    <row r="59" spans="1:4">
      <c r="A59" s="10" t="s">
        <v>16</v>
      </c>
      <c r="B59" s="2">
        <v>200</v>
      </c>
      <c r="C59" s="2">
        <v>9.6</v>
      </c>
      <c r="D59" s="2"/>
    </row>
    <row r="60" spans="1:4">
      <c r="A60" s="10" t="s">
        <v>17</v>
      </c>
      <c r="B60" s="2">
        <v>150</v>
      </c>
      <c r="C60" s="2"/>
      <c r="D60" s="2"/>
    </row>
    <row r="61" spans="1:4">
      <c r="A61" s="10" t="s">
        <v>18</v>
      </c>
      <c r="B61" s="2">
        <v>500</v>
      </c>
      <c r="C61" s="2">
        <v>635.5</v>
      </c>
      <c r="D61" s="2"/>
    </row>
    <row r="62" spans="1:4">
      <c r="A62" s="10" t="s">
        <v>19</v>
      </c>
      <c r="B62" s="2">
        <v>500</v>
      </c>
      <c r="C62" s="2">
        <v>48</v>
      </c>
      <c r="D62" s="2"/>
    </row>
    <row r="63" spans="1:4">
      <c r="A63" s="10" t="s">
        <v>12</v>
      </c>
      <c r="B63" s="2">
        <v>13000</v>
      </c>
      <c r="C63" s="2">
        <f>400+3265.57</f>
        <v>3665.57</v>
      </c>
      <c r="D63" s="2"/>
    </row>
    <row r="64" spans="1:4">
      <c r="A64" s="10" t="s">
        <v>20</v>
      </c>
      <c r="B64" s="2">
        <v>1600</v>
      </c>
      <c r="C64" s="2">
        <v>1576.94</v>
      </c>
      <c r="D64" s="2"/>
    </row>
    <row r="65" spans="1:4">
      <c r="A65" s="10" t="s">
        <v>21</v>
      </c>
      <c r="B65" s="2">
        <v>10550</v>
      </c>
      <c r="C65" s="2">
        <v>11050</v>
      </c>
      <c r="D65" s="2"/>
    </row>
    <row r="66" spans="1:4">
      <c r="A66" s="8" t="s">
        <v>22</v>
      </c>
      <c r="B66" s="9">
        <f>SUM(B54:B65)</f>
        <v>31000</v>
      </c>
      <c r="C66" s="9">
        <f>SUM(C54:C65)</f>
        <v>18467.66</v>
      </c>
      <c r="D66" s="32"/>
    </row>
    <row r="67" spans="1:4">
      <c r="A67" s="15" t="s">
        <v>23</v>
      </c>
      <c r="B67" s="17"/>
      <c r="C67" s="17"/>
      <c r="D67" s="17"/>
    </row>
    <row r="68" spans="1:4">
      <c r="A68" s="10" t="s">
        <v>24</v>
      </c>
      <c r="B68" s="2">
        <v>1000</v>
      </c>
      <c r="C68" s="2">
        <v>1006</v>
      </c>
      <c r="D68" s="2"/>
    </row>
    <row r="69" spans="1:4">
      <c r="A69" s="10" t="s">
        <v>71</v>
      </c>
      <c r="B69" s="2">
        <v>3000</v>
      </c>
      <c r="C69" s="2">
        <v>3685</v>
      </c>
      <c r="D69" s="2"/>
    </row>
    <row r="70" spans="1:4">
      <c r="A70" s="10" t="s">
        <v>25</v>
      </c>
      <c r="B70" s="2">
        <v>10000</v>
      </c>
      <c r="C70" s="2">
        <v>8956</v>
      </c>
      <c r="D70" s="2"/>
    </row>
    <row r="71" spans="1:4">
      <c r="A71" s="10" t="s">
        <v>26</v>
      </c>
      <c r="B71" s="2">
        <v>1000</v>
      </c>
      <c r="C71" s="2">
        <v>1329.34</v>
      </c>
      <c r="D71" s="2"/>
    </row>
    <row r="72" spans="1:4">
      <c r="A72" s="10" t="s">
        <v>27</v>
      </c>
      <c r="B72" s="2">
        <v>1400</v>
      </c>
      <c r="C72" s="2">
        <v>1312</v>
      </c>
      <c r="D72" s="2"/>
    </row>
    <row r="73" spans="1:4">
      <c r="A73" s="10" t="s">
        <v>28</v>
      </c>
      <c r="B73" s="2">
        <v>1000</v>
      </c>
      <c r="C73" s="2">
        <v>639.07000000000005</v>
      </c>
      <c r="D73" s="2"/>
    </row>
    <row r="74" spans="1:4">
      <c r="A74" s="10" t="s">
        <v>29</v>
      </c>
      <c r="B74" s="2">
        <v>150</v>
      </c>
      <c r="C74" s="2">
        <v>90.75</v>
      </c>
      <c r="D74" s="2"/>
    </row>
    <row r="75" spans="1:4">
      <c r="A75" s="10" t="s">
        <v>30</v>
      </c>
      <c r="B75" s="2">
        <v>600</v>
      </c>
      <c r="C75" s="2">
        <v>434</v>
      </c>
      <c r="D75" s="2"/>
    </row>
    <row r="76" spans="1:4">
      <c r="A76" s="10" t="s">
        <v>31</v>
      </c>
      <c r="B76" s="2">
        <v>85</v>
      </c>
      <c r="C76" s="2">
        <v>126.92</v>
      </c>
      <c r="D76" s="2"/>
    </row>
    <row r="77" spans="1:4">
      <c r="A77" s="8" t="s">
        <v>32</v>
      </c>
      <c r="B77" s="9">
        <f>SUM(B68:B76)</f>
        <v>18235</v>
      </c>
      <c r="C77" s="9">
        <f>SUM(C68:C76)</f>
        <v>17579.079999999998</v>
      </c>
      <c r="D77" s="32"/>
    </row>
    <row r="78" spans="1:4">
      <c r="A78" s="15" t="s">
        <v>42</v>
      </c>
      <c r="B78" s="9">
        <f>B45+B52+B66+B77</f>
        <v>361100</v>
      </c>
      <c r="C78" s="9">
        <f>C45+C52+C66+C77</f>
        <v>378350.47</v>
      </c>
      <c r="D78" s="32"/>
    </row>
    <row r="79" spans="1:4">
      <c r="A79" s="34" t="s">
        <v>74</v>
      </c>
      <c r="B79" s="17"/>
      <c r="C79" s="17">
        <v>24</v>
      </c>
      <c r="D79" s="17"/>
    </row>
    <row r="80" spans="1:4">
      <c r="A80" s="35" t="s">
        <v>75</v>
      </c>
      <c r="C80">
        <v>61735</v>
      </c>
      <c r="D80" s="30"/>
    </row>
    <row r="81" spans="1:4" ht="14" thickBot="1">
      <c r="A81" s="26" t="s">
        <v>33</v>
      </c>
      <c r="B81" s="27">
        <f>B35-B78</f>
        <v>0</v>
      </c>
      <c r="C81" s="27">
        <f>C35-C78-C79-C80</f>
        <v>-51997.449999999953</v>
      </c>
      <c r="D81" s="17"/>
    </row>
    <row r="82" spans="1:4" ht="14" thickTop="1">
      <c r="A82" s="16"/>
      <c r="B82" s="16"/>
      <c r="C82" s="16"/>
      <c r="D82" s="16"/>
    </row>
  </sheetData>
  <phoneticPr fontId="1" type="noConversion"/>
  <printOptions horizontalCentered="1" gridLines="1"/>
  <pageMargins left="0" right="0" top="0.5" bottom="0" header="0" footer="0"/>
  <pageSetup fitToHeight="2" orientation="landscape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12-13 Budget and Acutal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smith</dc:creator>
  <cp:lastModifiedBy>SHIHO BARBIR</cp:lastModifiedBy>
  <cp:lastPrinted>2011-04-13T00:05:12Z</cp:lastPrinted>
  <dcterms:created xsi:type="dcterms:W3CDTF">2011-04-12T04:26:36Z</dcterms:created>
  <dcterms:modified xsi:type="dcterms:W3CDTF">2014-08-13T00:47:16Z</dcterms:modified>
</cp:coreProperties>
</file>